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Y - 2023 - 2024\Comparative Statements for contractual works\EOI - September 2023\Repair &amp; replacement of rain water gutter\"/>
    </mc:Choice>
  </mc:AlternateContent>
  <bookViews>
    <workbookView xWindow="0" yWindow="0" windowWidth="20490" windowHeight="6855" firstSheet="1" activeTab="1"/>
  </bookViews>
  <sheets>
    <sheet name="RABILL-01" sheetId="1" state="hidden" r:id="rId1"/>
    <sheet name="TENDER" sheetId="3" r:id="rId2"/>
  </sheets>
  <definedNames>
    <definedName name="_xlnm.Print_Area" localSheetId="0">'RABILL-01'!$A$1:$K$29</definedName>
    <definedName name="_xlnm.Print_Titles" localSheetId="1">TENDER!$6:$6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 i="3" l="1"/>
  <c r="A19" i="3" s="1"/>
  <c r="A15" i="3" l="1"/>
  <c r="I23" i="1" l="1"/>
  <c r="I22" i="1"/>
  <c r="I19" i="1"/>
  <c r="I18" i="1"/>
  <c r="I15" i="1"/>
  <c r="I11" i="1"/>
  <c r="I24" i="1" l="1"/>
  <c r="K24" i="1" s="1"/>
  <c r="I8" i="1"/>
  <c r="I27" i="1"/>
  <c r="I26" i="1"/>
  <c r="I9" i="1" l="1"/>
  <c r="K9" i="1" s="1"/>
  <c r="I28" i="1"/>
  <c r="K28" i="1" s="1"/>
  <c r="I20" i="1"/>
  <c r="I16" i="1" l="1"/>
  <c r="K20" i="1" l="1"/>
  <c r="A14" i="1"/>
  <c r="I12" i="1" l="1"/>
  <c r="I13" i="1" s="1"/>
  <c r="K13" i="1" l="1"/>
  <c r="K16" i="1"/>
  <c r="K29" i="1" l="1"/>
</calcChain>
</file>

<file path=xl/sharedStrings.xml><?xml version="1.0" encoding="utf-8"?>
<sst xmlns="http://schemas.openxmlformats.org/spreadsheetml/2006/main" count="103" uniqueCount="78">
  <si>
    <t>S. No</t>
  </si>
  <si>
    <t>Category</t>
  </si>
  <si>
    <t>Description of work</t>
  </si>
  <si>
    <t>Unit</t>
  </si>
  <si>
    <t>Rate</t>
  </si>
  <si>
    <t>Amount</t>
  </si>
  <si>
    <t>Cum</t>
  </si>
  <si>
    <t>PCC 1:4:8</t>
  </si>
  <si>
    <t>Total</t>
  </si>
  <si>
    <t>THE LAWRENCE SCHOOL , LOVEDALE</t>
  </si>
  <si>
    <t>WORK DONE STATEMENT</t>
  </si>
  <si>
    <t>L</t>
  </si>
  <si>
    <t>B</t>
  </si>
  <si>
    <t>D</t>
  </si>
  <si>
    <t>Nos</t>
  </si>
  <si>
    <t>Quantity</t>
  </si>
  <si>
    <t>Refabrication</t>
  </si>
  <si>
    <t>Labour charges towards re fabrication of GI Sheet covering for butteress provision over Wet land no:2.Note:Necessary items like GI Sheets,GI Pipes,MS Angles are available at site.Necessary fixtures like j Bolt,Bolt/Nuts/Screws,welding rods etc is under vendors scope</t>
  </si>
  <si>
    <t>Sft</t>
  </si>
  <si>
    <t>Material and Labour for laying PCC 1:4:8</t>
  </si>
  <si>
    <t>Painting</t>
  </si>
  <si>
    <t>Sqm</t>
  </si>
  <si>
    <t>Name of Work  :Dismantling &amp; re – fabrication of temporary stables &amp; Engineering stores</t>
  </si>
  <si>
    <t>A</t>
  </si>
  <si>
    <t>Temporary Stables</t>
  </si>
  <si>
    <t>weld mesh</t>
  </si>
  <si>
    <t>Partition 1-4</t>
  </si>
  <si>
    <t>Partition outer</t>
  </si>
  <si>
    <t>Internal partition Avg.Ht</t>
  </si>
  <si>
    <t>Partition-1-4</t>
  </si>
  <si>
    <t>Deduction wall</t>
  </si>
  <si>
    <t>Demolition</t>
  </si>
  <si>
    <t>Internal Painting</t>
  </si>
  <si>
    <t>Partition1-4</t>
  </si>
  <si>
    <t>wall</t>
  </si>
  <si>
    <t>Demolition of Concrete in ground floors and paving’s not exceeding 15 cm thickness (below or above ground level)</t>
  </si>
  <si>
    <t xml:space="preserve">Material and Labour for applying synthetic enamel paint of one coat over the GI sheet with primer  for uniform and smooth surfaces, all as specified and as directed.  </t>
  </si>
  <si>
    <t>Material and Labour for One coats of oil bound distemper in all walls, over a coat of primer all as specified and as directed. Including preparation of old plastered surfaces.</t>
  </si>
  <si>
    <t xml:space="preserve">M/LS/EM/AWT/505 </t>
  </si>
  <si>
    <t>Removing and fixing of M.S. grills made out of welded mesh 2"x 2"X 10 Gauge thick including fabrication such as cutting, bending, drilling for the required holes etc and complete.(WO No :M/LS/EM/RSQ/371 - 001  Date: 17/05/2016)</t>
  </si>
  <si>
    <t>Kgs</t>
  </si>
  <si>
    <t>Rmt</t>
  </si>
  <si>
    <t>Description</t>
  </si>
  <si>
    <t>Plastering</t>
  </si>
  <si>
    <t>Removal of existing cement coving on roof edges</t>
  </si>
  <si>
    <t>Supply &amp; erection using SHS Section, edges of the tubes shall be welded with MS Plate etc. Roof trusses (framed), trussed purlins crane gantries, rails and fastenings and heavy bracket framing (Beam, tee, angle channel or flat sections) including distance pieces, cleats etc.</t>
  </si>
  <si>
    <t>External Apex painting for cement coving on top edges</t>
  </si>
  <si>
    <t>Enamel Paint for the steel support of rain water gutter</t>
  </si>
  <si>
    <t>Rain water gutter</t>
  </si>
  <si>
    <t>Plain Galvalume sheet</t>
  </si>
  <si>
    <t>Box type rainwater down take pipe made out of plain galvalume sheet</t>
  </si>
  <si>
    <t>TOTAL</t>
  </si>
  <si>
    <t>GST @ 18%</t>
  </si>
  <si>
    <t>GRAND TOTAL</t>
  </si>
  <si>
    <t>L- profile Flashing</t>
  </si>
  <si>
    <t>Name of Work : Repair / replacement of rainwater gutter and providing cement coving on edges at senior school building.</t>
  </si>
  <si>
    <t>Note:
This work has to be executed at an height of 16 m from GL, necessary ladder /scaffolding is under the scope of the contractor. Hence the contractor is requested to inspect the site before submitting the offer</t>
  </si>
  <si>
    <r>
      <t xml:space="preserve">Supply and fixing of plain GalvaIume sheet of 0.47 mm thick TCT 300 Mpa 150 GSM colour coated sheets with polyester coating of approved colour on the top over the 5 microns primer &amp; 5 microns back up epoxy coating at the bottom &amp; fixing with necessary screws etc all as specified by the Engineer in charge.                                                                    </t>
    </r>
    <r>
      <rPr>
        <b/>
        <sz val="12"/>
        <color rgb="FF000000"/>
        <rFont val="Calibri"/>
        <family val="2"/>
        <scheme val="minor"/>
      </rPr>
      <t>Note: Colour of the sheet to be approved by the school authorities.Sheet make - JSW / BHUSHAN</t>
    </r>
  </si>
  <si>
    <t>Demolition / dismantling of Concrete/cement coving on roof top not exceeding 15 cm thickness</t>
  </si>
  <si>
    <r>
      <t xml:space="preserve">Clearing the debris generated out of sl.no. 1 at roof top - the demolished concrete/brick, etc., to be transported from the site and deposited as directed by the Engineer-in-Charge.
</t>
    </r>
    <r>
      <rPr>
        <b/>
        <sz val="12"/>
        <color rgb="FF000000"/>
        <rFont val="Calibri"/>
        <family val="2"/>
        <scheme val="minor"/>
      </rPr>
      <t>Note: Transporting distance not more than 2 KM</t>
    </r>
  </si>
  <si>
    <t>Clearing debris</t>
  </si>
  <si>
    <t>PCC 1:2:4
Cement coving on roof edges mixed with SBR chemical for bonding</t>
  </si>
  <si>
    <r>
      <t xml:space="preserve">Material &amp; Labour for Cement concrete type B-0, 1:2:4 (12/6 mm graded aggregate) in coving, coping, etc., including finishing the surfaces even &amp; smooth with using extra cement mixed with SBR chemical for bonding and pigments of approved quality &amp; required form work etc.,
</t>
    </r>
    <r>
      <rPr>
        <b/>
        <sz val="12"/>
        <color rgb="FF000000"/>
        <rFont val="Calibri"/>
        <family val="2"/>
        <scheme val="minor"/>
      </rPr>
      <t>Cement Grade - PPC 53
Cement Make - ACC / ULTRATECH / CORAMANDAL / CHETTINAD / DALMIA / SANKAR/RAMCO</t>
    </r>
  </si>
  <si>
    <r>
      <t xml:space="preserve">Material and labour for plastering with cement mortar 1:5 to 12 mm thick in brick walls etc and finishing the surfaces even and fair without using extra cement and SBR chemical for bonding, including curing, finishing etc, and complete.
</t>
    </r>
    <r>
      <rPr>
        <b/>
        <sz val="12"/>
        <color rgb="FF000000"/>
        <rFont val="Calibri"/>
        <family val="2"/>
        <scheme val="minor"/>
      </rPr>
      <t xml:space="preserve">Cement Grade - PPC 53
Make - ACC / ULTRATECH / CORAMANDAL / CHETTINAD / DALMIA / SANKAR                    </t>
    </r>
    <r>
      <rPr>
        <sz val="12"/>
        <color rgb="FF000000"/>
        <rFont val="Calibri"/>
        <family val="2"/>
        <scheme val="minor"/>
      </rPr>
      <t xml:space="preserve">    </t>
    </r>
  </si>
  <si>
    <t>Structural Steel "L" Angle support for rainwater gutters</t>
  </si>
  <si>
    <r>
      <t xml:space="preserve">Material and Labour for two coats of Apex exterior paint over a coat of primer on newly plastered surfaces, including preparation surfaces, etc., in all walls all as specified and as directed including preparation of new surfaces, including necessary scaffolding etc.,
</t>
    </r>
    <r>
      <rPr>
        <b/>
        <sz val="12"/>
        <color rgb="FF000000"/>
        <rFont val="Calibri"/>
        <family val="2"/>
        <scheme val="minor"/>
      </rPr>
      <t>Make - Asian paint</t>
    </r>
  </si>
  <si>
    <r>
      <t xml:space="preserve">Material and labour for painting two coat of synthetic enamel paint in Wooden/metal surfaces  including preparation of old surfaces etc.,
</t>
    </r>
    <r>
      <rPr>
        <b/>
        <sz val="12"/>
        <color rgb="FF000000"/>
        <rFont val="Calibri"/>
        <family val="2"/>
        <scheme val="minor"/>
      </rPr>
      <t>Make - Asian paint</t>
    </r>
  </si>
  <si>
    <r>
      <t xml:space="preserve">Material and labour for fixing of rain water gutter made out of 0.5 mm thick galvalume color coated plain sheet with necessary MS 'L' angle including painting of MS items, etc., 
</t>
    </r>
    <r>
      <rPr>
        <b/>
        <sz val="12"/>
        <color rgb="FF000000"/>
        <rFont val="Calibri"/>
        <family val="2"/>
        <scheme val="minor"/>
      </rPr>
      <t>Gutter Size</t>
    </r>
    <r>
      <rPr>
        <sz val="12"/>
        <color rgb="FF000000"/>
        <rFont val="Calibri"/>
        <family val="2"/>
        <scheme val="minor"/>
      </rPr>
      <t xml:space="preserve">: pls refer the drawing in the remarks column (6"+8") x 7" x (8"+1") with support of MS 'L' angle (25*25*5mm) support at every 1 meter interval.
</t>
    </r>
    <r>
      <rPr>
        <b/>
        <sz val="12"/>
        <color rgb="FF000000"/>
        <rFont val="Calibri"/>
        <family val="2"/>
        <scheme val="minor"/>
      </rPr>
      <t xml:space="preserve">Note: </t>
    </r>
    <r>
      <rPr>
        <sz val="12"/>
        <color rgb="FF000000"/>
        <rFont val="Calibri"/>
        <family val="2"/>
        <scheme val="minor"/>
      </rPr>
      <t xml:space="preserve">
1. Necessary scaffolding for fixing the gutter ht.15m from ground to be included in the rate                                                                  2. Necessary silicon/ M seal to be provided in the joints of the gutter sheet all sides to ensure to water leakage in the joints. 
</t>
    </r>
    <r>
      <rPr>
        <b/>
        <sz val="12"/>
        <color rgb="FF000000"/>
        <rFont val="Calibri"/>
        <family val="2"/>
        <scheme val="minor"/>
      </rPr>
      <t xml:space="preserve">Sheet Make - JSW / BHUSHAN </t>
    </r>
    <r>
      <rPr>
        <sz val="12"/>
        <color rgb="FF000000"/>
        <rFont val="Calibri"/>
        <family val="2"/>
        <scheme val="minor"/>
      </rPr>
      <t xml:space="preserve">             </t>
    </r>
  </si>
  <si>
    <t>Labour for realignment of  rainwater gutter at 18 Mtrs height</t>
  </si>
  <si>
    <r>
      <t xml:space="preserve">Labour only for aligning the existing rainwater gutter to ensure necessary gradient/slope is properly maintained for free flow of rain water. If necessary additional MS support to be provided as instructed by Engineer In-charge. (Charges for additional MS support shall be paid under separate item)                                                                       
</t>
    </r>
    <r>
      <rPr>
        <b/>
        <sz val="12"/>
        <color rgb="FF000000"/>
        <rFont val="Calibri"/>
        <family val="2"/>
        <scheme val="minor"/>
      </rPr>
      <t xml:space="preserve">Note: </t>
    </r>
    <r>
      <rPr>
        <sz val="12"/>
        <color rgb="FF000000"/>
        <rFont val="Calibri"/>
        <family val="2"/>
        <scheme val="minor"/>
      </rPr>
      <t xml:space="preserve">
1. Necessary ladder arrangement is under the scope of the contractor for the height of 20m.
2. Necessary silicon/m seal to be provided in the joints of the gutter sheet all sides to ensure to water leakage in the joints                                                                                                </t>
    </r>
  </si>
  <si>
    <r>
      <t xml:space="preserve">Material and Labour for providing rain water down take box duct made out of colour coated plain GalvaIume sheet of 0.47 mm thick TCT 300 Mpa 150 GSM of size 170mm*100mm made as box type including cutting, bending and fixing with necessary clamps to the wall. Silicon/ M seal to be applied on joints to ensure there is no leakage an all as directed by the Engineer-in-charge
</t>
    </r>
    <r>
      <rPr>
        <b/>
        <sz val="12"/>
        <color rgb="FF000000"/>
        <rFont val="Calibri"/>
        <family val="2"/>
        <scheme val="minor"/>
      </rPr>
      <t>Note: Colour of the sheet to be approved by the school authorities.
Sheet make - JSW / BHUSHAN</t>
    </r>
  </si>
  <si>
    <t>Supplying and fixing of corner L-flashing of 150 mm 'L' profile on 0.47mm thick colour coated plain galvalume sheet with necessary screws on either side all as directed by engineer in charge.</t>
  </si>
  <si>
    <t>Remarks</t>
  </si>
  <si>
    <r>
      <t xml:space="preserve">Providing wirecut Brick works, in cement mortar 1:4 (1 cement : 6 M sand) ,Wire Cut Bricks are machine made.    The edges are sharp and borders are straight  Size – </t>
    </r>
    <r>
      <rPr>
        <b/>
        <sz val="12"/>
        <rFont val="Times New Roman"/>
        <family val="1"/>
      </rPr>
      <t>9"x 3"x 4.5"</t>
    </r>
    <r>
      <rPr>
        <sz val="12"/>
        <rFont val="Times New Roman"/>
        <family val="1"/>
      </rPr>
      <t xml:space="preserve">  smooth surface finish  Compression Strength should not be less than 105 kg/sq cm  Water absorption should not exceed 20%, the rate including Polyurethene pointing ,cost and conveyance of all materials to site, hire and labour charges for scaffolding, watering, curing, raking of joints etc. complete as directed by</t>
    </r>
    <r>
      <rPr>
        <b/>
        <sz val="12"/>
        <rFont val="Times New Roman"/>
        <family val="1"/>
      </rPr>
      <t xml:space="preserve"> </t>
    </r>
    <r>
      <rPr>
        <sz val="12"/>
        <rFont val="Times New Roman"/>
        <family val="1"/>
      </rPr>
      <t xml:space="preserve">engineer incharge. </t>
    </r>
  </si>
  <si>
    <t>9" thick wire cut brick work using M sand</t>
  </si>
  <si>
    <t xml:space="preserve">TENDER SCHEDULE </t>
  </si>
  <si>
    <t>Qty</t>
  </si>
  <si>
    <t>Signature of the Contractor</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</si>
</sst>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2"/>
      <color rgb="FF000000"/>
      <name val="Times New Roman"/>
      <family val="1"/>
    </font>
    <font>
      <sz val="12"/>
      <color rgb="FF000000"/>
      <name val="Times New Roman"/>
      <family val="1"/>
    </font>
    <font>
      <sz val="12"/>
      <color theme="1"/>
      <name val="Times New Roman"/>
      <family val="1"/>
    </font>
    <font>
      <b/>
      <u/>
      <sz val="12"/>
      <color theme="1"/>
      <name val="Times New Roman"/>
      <family val="1"/>
    </font>
    <font>
      <sz val="12"/>
      <color rgb="FFFF0000"/>
      <name val="Times New Roman"/>
      <family val="1"/>
    </font>
    <font>
      <b/>
      <sz val="12"/>
      <color theme="1"/>
      <name val="Times New Roman"/>
      <family val="1"/>
    </font>
    <font>
      <sz val="11"/>
      <color theme="1"/>
      <name val="Calibri"/>
      <family val="2"/>
      <scheme val="minor"/>
    </font>
    <font>
      <b/>
      <u/>
      <sz val="12"/>
      <color theme="1"/>
      <name val="Calibri"/>
      <family val="2"/>
      <scheme val="minor"/>
    </font>
    <font>
      <sz val="12"/>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sz val="12"/>
      <name val="Times New Roman"/>
      <family val="1"/>
    </font>
    <font>
      <b/>
      <sz val="12"/>
      <name val="Times New Roman"/>
      <family val="1"/>
    </font>
    <font>
      <b/>
      <sz val="14"/>
      <color theme="1"/>
      <name val="Calibri"/>
      <family val="2"/>
      <scheme val="minor"/>
    </font>
    <font>
      <b/>
      <sz val="18"/>
      <color theme="1"/>
      <name val="Calibri"/>
      <family val="2"/>
      <scheme val="minor"/>
    </font>
    <font>
      <b/>
      <sz val="16"/>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9" fontId="7" fillId="0" borderId="0" applyFont="0" applyFill="0" applyBorder="0" applyAlignment="0" applyProtection="0"/>
  </cellStyleXfs>
  <cellXfs count="84">
    <xf numFmtId="0" fontId="0" fillId="0" borderId="0" xfId="0"/>
    <xf numFmtId="0" fontId="3" fillId="0" borderId="0" xfId="0" applyFont="1" applyAlignment="1">
      <alignment vertical="top" wrapText="1"/>
    </xf>
    <xf numFmtId="0" fontId="3" fillId="0" borderId="0" xfId="0" applyFont="1" applyAlignment="1">
      <alignment horizontal="left" vertical="center" wrapText="1"/>
    </xf>
    <xf numFmtId="0" fontId="3" fillId="0" borderId="0" xfId="0" applyFont="1"/>
    <xf numFmtId="0" fontId="3" fillId="0" borderId="1" xfId="0" applyFont="1" applyBorder="1"/>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right" vertical="center" wrapText="1"/>
    </xf>
    <xf numFmtId="0" fontId="2" fillId="0" borderId="1" xfId="0" applyFont="1" applyBorder="1" applyAlignment="1">
      <alignment horizontal="justify" vertical="center" wrapText="1"/>
    </xf>
    <xf numFmtId="2" fontId="2"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2" fontId="2" fillId="0" borderId="1" xfId="0" applyNumberFormat="1" applyFont="1" applyBorder="1" applyAlignment="1">
      <alignment horizontal="right" vertical="center" wrapText="1"/>
    </xf>
    <xf numFmtId="0" fontId="3" fillId="0" borderId="0" xfId="0" applyFont="1" applyAlignment="1">
      <alignment horizontal="left"/>
    </xf>
    <xf numFmtId="0" fontId="2" fillId="0" borderId="1" xfId="0" applyFont="1" applyBorder="1" applyAlignment="1">
      <alignment horizontal="left" vertical="center" wrapText="1"/>
    </xf>
    <xf numFmtId="2" fontId="3" fillId="0" borderId="1" xfId="0" applyNumberFormat="1" applyFont="1" applyBorder="1"/>
    <xf numFmtId="2" fontId="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0" borderId="4" xfId="0" applyFont="1" applyBorder="1" applyAlignment="1">
      <alignment horizontal="right" vertical="center" wrapText="1"/>
    </xf>
    <xf numFmtId="2" fontId="2" fillId="0" borderId="1" xfId="0" applyNumberFormat="1" applyFont="1" applyFill="1" applyBorder="1" applyAlignment="1">
      <alignment horizontal="center" vertical="center" wrapText="1"/>
    </xf>
    <xf numFmtId="0" fontId="3" fillId="0" borderId="0" xfId="0" applyFont="1" applyAlignment="1">
      <alignment wrapText="1"/>
    </xf>
    <xf numFmtId="0" fontId="2" fillId="0" borderId="1" xfId="0" applyFont="1" applyFill="1" applyBorder="1" applyAlignment="1">
      <alignment horizontal="justify" vertical="center" wrapText="1"/>
    </xf>
    <xf numFmtId="2" fontId="5" fillId="0"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6" fillId="0" borderId="0" xfId="0" applyFont="1"/>
    <xf numFmtId="0" fontId="2" fillId="2" borderId="1" xfId="0" applyFont="1" applyFill="1" applyBorder="1" applyAlignment="1">
      <alignment horizontal="justify" vertical="center" wrapText="1"/>
    </xf>
    <xf numFmtId="1" fontId="1" fillId="0" borderId="1" xfId="0" applyNumberFormat="1" applyFont="1" applyBorder="1" applyAlignment="1">
      <alignment horizontal="right" vertical="center" wrapText="1"/>
    </xf>
    <xf numFmtId="0" fontId="8" fillId="0" borderId="1" xfId="0" applyFont="1" applyBorder="1" applyAlignment="1">
      <alignment horizontal="center" vertical="center" wrapText="1"/>
    </xf>
    <xf numFmtId="0" fontId="9" fillId="0" borderId="0" xfId="0" applyFont="1" applyAlignment="1">
      <alignment vertical="center" wrapText="1"/>
    </xf>
    <xf numFmtId="0" fontId="9" fillId="0" borderId="0" xfId="0" applyFont="1" applyAlignment="1">
      <alignment vertical="center"/>
    </xf>
    <xf numFmtId="0" fontId="10" fillId="0" borderId="0" xfId="0" applyFont="1" applyAlignment="1">
      <alignment vertical="center"/>
    </xf>
    <xf numFmtId="0" fontId="9" fillId="0" borderId="0" xfId="0" applyFont="1" applyAlignment="1">
      <alignment horizontal="left" vertical="center"/>
    </xf>
    <xf numFmtId="0" fontId="10" fillId="0" borderId="1" xfId="0" applyFont="1" applyBorder="1" applyAlignment="1">
      <alignment horizontal="left" vertical="center" wrapText="1"/>
    </xf>
    <xf numFmtId="0" fontId="10" fillId="0" borderId="0" xfId="0" applyFont="1" applyAlignment="1">
      <alignment horizontal="left" vertical="center" wrapText="1"/>
    </xf>
    <xf numFmtId="0" fontId="10" fillId="4"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2" fontId="9" fillId="0" borderId="1" xfId="0" applyNumberFormat="1" applyFont="1" applyBorder="1" applyAlignment="1">
      <alignment horizontal="center" vertical="center"/>
    </xf>
    <xf numFmtId="10" fontId="9" fillId="0" borderId="0" xfId="1" applyNumberFormat="1" applyFont="1" applyAlignment="1">
      <alignment vertical="center"/>
    </xf>
    <xf numFmtId="0" fontId="9" fillId="0" borderId="0" xfId="0" applyFont="1" applyAlignment="1">
      <alignment horizontal="center" vertical="center"/>
    </xf>
    <xf numFmtId="0" fontId="10" fillId="0" borderId="1" xfId="0" applyFont="1" applyBorder="1" applyAlignment="1">
      <alignment horizontal="center" vertical="center" wrapText="1"/>
    </xf>
    <xf numFmtId="0" fontId="12" fillId="0" borderId="1" xfId="0" applyFont="1" applyBorder="1" applyAlignment="1">
      <alignment horizontal="right" vertical="center" wrapText="1"/>
    </xf>
    <xf numFmtId="0" fontId="9" fillId="0" borderId="1" xfId="0" applyFont="1" applyBorder="1" applyAlignment="1">
      <alignment vertical="center"/>
    </xf>
    <xf numFmtId="0" fontId="9" fillId="0" borderId="1" xfId="0" applyFont="1" applyBorder="1" applyAlignment="1">
      <alignment horizontal="left" vertical="center"/>
    </xf>
    <xf numFmtId="1" fontId="9" fillId="0" borderId="1" xfId="0" applyNumberFormat="1" applyFont="1" applyBorder="1" applyAlignment="1">
      <alignment horizontal="right" vertical="center"/>
    </xf>
    <xf numFmtId="1" fontId="10" fillId="0" borderId="1" xfId="0" applyNumberFormat="1" applyFont="1" applyBorder="1" applyAlignment="1">
      <alignment horizontal="right" vertic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12"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0" fillId="4" borderId="2" xfId="0" applyFont="1" applyFill="1" applyBorder="1" applyAlignment="1">
      <alignment horizontal="center" vertical="center" wrapText="1"/>
    </xf>
    <xf numFmtId="2" fontId="9" fillId="0" borderId="2" xfId="0" applyNumberFormat="1" applyFont="1" applyBorder="1" applyAlignment="1">
      <alignment horizontal="center" vertical="center"/>
    </xf>
    <xf numFmtId="1" fontId="9" fillId="0" borderId="2" xfId="0" applyNumberFormat="1" applyFont="1" applyBorder="1" applyAlignment="1">
      <alignment horizontal="right" vertical="center"/>
    </xf>
    <xf numFmtId="1" fontId="10" fillId="0" borderId="2" xfId="0" applyNumberFormat="1" applyFont="1" applyBorder="1" applyAlignment="1">
      <alignment horizontal="right" vertical="center"/>
    </xf>
    <xf numFmtId="0" fontId="10" fillId="3" borderId="1" xfId="0" applyFont="1" applyFill="1" applyBorder="1" applyAlignment="1">
      <alignment horizontal="left" vertical="center" wrapText="1"/>
    </xf>
    <xf numFmtId="0" fontId="9" fillId="0" borderId="1" xfId="0" applyFont="1" applyBorder="1" applyAlignment="1">
      <alignment horizontal="center" vertical="center"/>
    </xf>
    <xf numFmtId="0" fontId="12" fillId="0" borderId="1" xfId="0" applyFont="1" applyBorder="1" applyAlignment="1">
      <alignment horizontal="center"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3" borderId="2" xfId="0" applyFont="1" applyFill="1" applyBorder="1" applyAlignment="1">
      <alignment horizontal="left" vertical="center" wrapText="1"/>
    </xf>
    <xf numFmtId="0" fontId="10" fillId="3" borderId="5" xfId="0" applyFont="1" applyFill="1" applyBorder="1" applyAlignment="1">
      <alignment horizontal="left" vertical="center" wrapText="1"/>
    </xf>
    <xf numFmtId="2" fontId="12" fillId="0" borderId="1" xfId="0" applyNumberFormat="1" applyFont="1" applyBorder="1" applyAlignment="1">
      <alignment horizontal="center" vertical="center" wrapText="1"/>
    </xf>
    <xf numFmtId="0" fontId="11" fillId="0" borderId="1" xfId="0" applyFont="1" applyBorder="1" applyAlignment="1">
      <alignment vertical="top" wrapText="1"/>
    </xf>
    <xf numFmtId="0" fontId="9" fillId="0" borderId="1" xfId="0" applyFont="1" applyBorder="1" applyAlignment="1">
      <alignment vertical="top" wrapTex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55378</xdr:colOff>
      <xdr:row>13</xdr:row>
      <xdr:rowOff>188284</xdr:rowOff>
    </xdr:from>
    <xdr:to>
      <xdr:col>7</xdr:col>
      <xdr:colOff>2159738</xdr:colOff>
      <xdr:row>13</xdr:row>
      <xdr:rowOff>2594343</xdr:rowOff>
    </xdr:to>
    <xdr:pic>
      <xdr:nvPicPr>
        <xdr:cNvPr id="2" name="Picture 1" descr="C:\Users\EM\Desktop\IMG-20191016-WA002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13605" y="13888778"/>
          <a:ext cx="2104360" cy="2406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view="pageBreakPreview" zoomScale="60" zoomScaleNormal="78" workbookViewId="0">
      <pane ySplit="5" topLeftCell="A21" activePane="bottomLeft" state="frozen"/>
      <selection pane="bottomLeft" activeCell="K29" sqref="K29"/>
    </sheetView>
  </sheetViews>
  <sheetFormatPr defaultRowHeight="15.75" x14ac:dyDescent="0.25"/>
  <cols>
    <col min="1" max="1" width="6.28515625" style="3" bestFit="1" customWidth="1"/>
    <col min="2" max="2" width="14" style="3" customWidth="1"/>
    <col min="3" max="3" width="29.85546875" style="3" customWidth="1"/>
    <col min="4" max="4" width="5.42578125" style="3" bestFit="1" customWidth="1"/>
    <col min="5" max="6" width="6.140625" style="3" bestFit="1" customWidth="1"/>
    <col min="7" max="7" width="5.140625" style="3" bestFit="1" customWidth="1"/>
    <col min="8" max="8" width="6.140625" style="3" customWidth="1"/>
    <col min="9" max="9" width="9.28515625" style="3" bestFit="1" customWidth="1"/>
    <col min="10" max="10" width="10.85546875" style="3" bestFit="1" customWidth="1"/>
    <col min="11" max="11" width="14.140625" style="3" bestFit="1" customWidth="1"/>
    <col min="12" max="16384" width="9.140625" style="3"/>
  </cols>
  <sheetData>
    <row r="1" spans="1:17" s="1" customFormat="1" ht="15.75" customHeight="1" x14ac:dyDescent="0.25">
      <c r="A1" s="61" t="s">
        <v>9</v>
      </c>
      <c r="B1" s="61"/>
      <c r="C1" s="61"/>
      <c r="D1" s="61"/>
      <c r="E1" s="61"/>
      <c r="F1" s="61"/>
      <c r="G1" s="61"/>
      <c r="H1" s="61"/>
      <c r="I1" s="61"/>
      <c r="J1" s="61"/>
      <c r="K1" s="61"/>
    </row>
    <row r="2" spans="1:17" s="1" customFormat="1" ht="18" customHeight="1" x14ac:dyDescent="0.25">
      <c r="A2" s="61" t="s">
        <v>10</v>
      </c>
      <c r="B2" s="61"/>
      <c r="C2" s="61"/>
      <c r="D2" s="61"/>
      <c r="E2" s="61"/>
      <c r="F2" s="61"/>
      <c r="G2" s="61"/>
      <c r="H2" s="61"/>
      <c r="I2" s="61"/>
      <c r="J2" s="61"/>
      <c r="K2" s="61"/>
    </row>
    <row r="3" spans="1:17" s="2" customFormat="1" x14ac:dyDescent="0.25">
      <c r="A3" s="60" t="s">
        <v>22</v>
      </c>
      <c r="B3" s="60"/>
      <c r="C3" s="60"/>
      <c r="D3" s="60"/>
      <c r="E3" s="60"/>
      <c r="F3" s="60"/>
      <c r="G3" s="60"/>
      <c r="H3" s="60"/>
      <c r="I3" s="60"/>
      <c r="J3" s="60"/>
      <c r="K3" s="60"/>
    </row>
    <row r="4" spans="1:17" x14ac:dyDescent="0.25">
      <c r="A4" s="59" t="s">
        <v>0</v>
      </c>
      <c r="B4" s="59" t="s">
        <v>1</v>
      </c>
      <c r="C4" s="59" t="s">
        <v>2</v>
      </c>
      <c r="D4" s="59" t="s">
        <v>3</v>
      </c>
      <c r="E4" s="59" t="s">
        <v>14</v>
      </c>
      <c r="F4" s="59" t="s">
        <v>11</v>
      </c>
      <c r="G4" s="59" t="s">
        <v>12</v>
      </c>
      <c r="H4" s="59" t="s">
        <v>13</v>
      </c>
      <c r="I4" s="59" t="s">
        <v>15</v>
      </c>
      <c r="J4" s="59" t="s">
        <v>4</v>
      </c>
      <c r="K4" s="59" t="s">
        <v>5</v>
      </c>
    </row>
    <row r="5" spans="1:17" x14ac:dyDescent="0.25">
      <c r="A5" s="59"/>
      <c r="B5" s="59"/>
      <c r="C5" s="59"/>
      <c r="D5" s="59"/>
      <c r="E5" s="59"/>
      <c r="F5" s="59"/>
      <c r="G5" s="59"/>
      <c r="H5" s="59"/>
      <c r="I5" s="59"/>
      <c r="J5" s="59"/>
      <c r="K5" s="59"/>
    </row>
    <row r="6" spans="1:17" x14ac:dyDescent="0.25">
      <c r="A6" s="16" t="s">
        <v>23</v>
      </c>
      <c r="B6" s="57" t="s">
        <v>24</v>
      </c>
      <c r="C6" s="58"/>
      <c r="D6" s="16"/>
      <c r="E6" s="16"/>
      <c r="F6" s="16"/>
      <c r="G6" s="16"/>
      <c r="H6" s="16"/>
      <c r="I6" s="16"/>
      <c r="J6" s="17"/>
      <c r="K6" s="16"/>
    </row>
    <row r="7" spans="1:17" ht="63" x14ac:dyDescent="0.25">
      <c r="A7" s="6">
        <v>1</v>
      </c>
      <c r="B7" s="5" t="s">
        <v>31</v>
      </c>
      <c r="C7" s="20" t="s">
        <v>35</v>
      </c>
      <c r="D7" s="6" t="s">
        <v>6</v>
      </c>
      <c r="E7" s="9"/>
      <c r="F7" s="9"/>
      <c r="G7" s="9"/>
      <c r="H7" s="9"/>
      <c r="I7" s="9"/>
      <c r="J7" s="14"/>
      <c r="K7" s="11"/>
    </row>
    <row r="8" spans="1:17" x14ac:dyDescent="0.25">
      <c r="A8" s="6"/>
      <c r="B8" s="5"/>
      <c r="C8" s="13" t="s">
        <v>26</v>
      </c>
      <c r="D8" s="6"/>
      <c r="E8" s="9">
        <v>1</v>
      </c>
      <c r="F8" s="9">
        <v>13.3</v>
      </c>
      <c r="G8" s="9">
        <v>4.4000000000000004</v>
      </c>
      <c r="H8" s="9">
        <v>0.05</v>
      </c>
      <c r="I8" s="9">
        <f>PRODUCT(E8:H8)</f>
        <v>2.9260000000000006</v>
      </c>
      <c r="J8" s="9"/>
      <c r="K8" s="11"/>
    </row>
    <row r="9" spans="1:17" x14ac:dyDescent="0.25">
      <c r="A9" s="6"/>
      <c r="B9" s="5"/>
      <c r="C9" s="24" t="s">
        <v>38</v>
      </c>
      <c r="D9" s="6"/>
      <c r="E9" s="9"/>
      <c r="F9" s="9"/>
      <c r="G9" s="9"/>
      <c r="H9" s="9"/>
      <c r="I9" s="9">
        <f>SUM(I8:I8)</f>
        <v>2.9260000000000006</v>
      </c>
      <c r="J9" s="23">
        <v>761</v>
      </c>
      <c r="K9" s="11">
        <f>I9*J9</f>
        <v>2226.6860000000006</v>
      </c>
    </row>
    <row r="10" spans="1:17" ht="147.75" customHeight="1" x14ac:dyDescent="0.25">
      <c r="A10" s="6">
        <v>2</v>
      </c>
      <c r="B10" s="5" t="s">
        <v>16</v>
      </c>
      <c r="C10" s="13" t="s">
        <v>17</v>
      </c>
      <c r="D10" s="6" t="s">
        <v>18</v>
      </c>
      <c r="E10" s="6"/>
      <c r="F10" s="6"/>
      <c r="G10" s="6"/>
      <c r="H10" s="6"/>
      <c r="I10" s="6"/>
      <c r="K10" s="18"/>
      <c r="P10" s="12"/>
      <c r="Q10" s="20" t="s">
        <v>35</v>
      </c>
    </row>
    <row r="11" spans="1:17" x14ac:dyDescent="0.25">
      <c r="A11" s="6"/>
      <c r="B11" s="5"/>
      <c r="C11" s="13" t="s">
        <v>27</v>
      </c>
      <c r="D11" s="6"/>
      <c r="E11" s="9">
        <v>1</v>
      </c>
      <c r="F11" s="9">
        <v>13.3</v>
      </c>
      <c r="G11" s="9">
        <v>3.12</v>
      </c>
      <c r="H11" s="9">
        <v>10.76</v>
      </c>
      <c r="I11" s="9">
        <f t="shared" ref="I11" si="0">PRODUCT(E11:H11)</f>
        <v>446.49696</v>
      </c>
      <c r="J11" s="4"/>
      <c r="K11" s="7"/>
      <c r="P11" s="12"/>
    </row>
    <row r="12" spans="1:17" x14ac:dyDescent="0.25">
      <c r="A12" s="6"/>
      <c r="B12" s="5"/>
      <c r="C12" s="8" t="s">
        <v>28</v>
      </c>
      <c r="D12" s="6"/>
      <c r="E12" s="9">
        <v>3</v>
      </c>
      <c r="F12" s="9">
        <v>4.4000000000000004</v>
      </c>
      <c r="G12" s="9">
        <v>3.4</v>
      </c>
      <c r="H12" s="9">
        <v>10.76</v>
      </c>
      <c r="I12" s="9">
        <f t="shared" ref="I12" si="1">PRODUCT(E12:H12)</f>
        <v>482.90880000000004</v>
      </c>
      <c r="J12" s="4"/>
      <c r="K12" s="4"/>
    </row>
    <row r="13" spans="1:17" x14ac:dyDescent="0.25">
      <c r="A13" s="6"/>
      <c r="B13" s="5"/>
      <c r="C13" s="8"/>
      <c r="D13" s="6"/>
      <c r="E13" s="9"/>
      <c r="F13" s="9"/>
      <c r="G13" s="9"/>
      <c r="H13" s="9"/>
      <c r="I13" s="9">
        <f>SUM(I11:I12)</f>
        <v>929.4057600000001</v>
      </c>
      <c r="J13" s="22">
        <v>31.36</v>
      </c>
      <c r="K13" s="11">
        <f>I13*J13</f>
        <v>29146.164633600001</v>
      </c>
    </row>
    <row r="14" spans="1:17" ht="31.5" x14ac:dyDescent="0.25">
      <c r="A14" s="6">
        <f>A10+1</f>
        <v>3</v>
      </c>
      <c r="B14" s="5" t="s">
        <v>7</v>
      </c>
      <c r="C14" s="8" t="s">
        <v>19</v>
      </c>
      <c r="D14" s="6" t="s">
        <v>6</v>
      </c>
      <c r="E14" s="9"/>
      <c r="F14" s="9"/>
      <c r="G14" s="9"/>
      <c r="H14" s="9"/>
      <c r="I14" s="9"/>
      <c r="J14" s="14"/>
      <c r="K14" s="11"/>
    </row>
    <row r="15" spans="1:17" x14ac:dyDescent="0.25">
      <c r="A15" s="6"/>
      <c r="B15" s="5"/>
      <c r="C15" s="13" t="s">
        <v>26</v>
      </c>
      <c r="D15" s="6"/>
      <c r="E15" s="9">
        <v>1</v>
      </c>
      <c r="F15" s="9">
        <v>13.3</v>
      </c>
      <c r="G15" s="9">
        <v>4.4000000000000004</v>
      </c>
      <c r="H15" s="9">
        <v>0.1</v>
      </c>
      <c r="I15" s="9">
        <f>PRODUCT(E15:H15)</f>
        <v>5.8520000000000012</v>
      </c>
      <c r="J15" s="9"/>
      <c r="K15" s="11"/>
    </row>
    <row r="16" spans="1:17" x14ac:dyDescent="0.25">
      <c r="A16" s="6"/>
      <c r="B16" s="5"/>
      <c r="C16" s="8"/>
      <c r="D16" s="6"/>
      <c r="E16" s="9"/>
      <c r="F16" s="9"/>
      <c r="G16" s="9"/>
      <c r="H16" s="9"/>
      <c r="I16" s="9">
        <f>SUM(I15:I15)</f>
        <v>5.8520000000000012</v>
      </c>
      <c r="J16" s="19">
        <v>4659.43</v>
      </c>
      <c r="K16" s="11">
        <f>I16*J16</f>
        <v>27266.984360000006</v>
      </c>
    </row>
    <row r="17" spans="1:16" ht="94.5" x14ac:dyDescent="0.25">
      <c r="A17" s="6">
        <v>3</v>
      </c>
      <c r="B17" s="5" t="s">
        <v>20</v>
      </c>
      <c r="C17" s="21" t="s">
        <v>36</v>
      </c>
      <c r="D17" s="6" t="s">
        <v>21</v>
      </c>
      <c r="E17" s="9"/>
      <c r="F17" s="9"/>
      <c r="G17" s="9"/>
      <c r="H17" s="9"/>
      <c r="I17" s="10"/>
      <c r="J17" s="9"/>
      <c r="K17" s="11"/>
    </row>
    <row r="18" spans="1:16" x14ac:dyDescent="0.25">
      <c r="A18" s="6"/>
      <c r="B18" s="5"/>
      <c r="C18" s="13" t="s">
        <v>27</v>
      </c>
      <c r="D18" s="6"/>
      <c r="E18" s="9">
        <v>2</v>
      </c>
      <c r="F18" s="9">
        <v>13.3</v>
      </c>
      <c r="G18" s="9">
        <v>3.12</v>
      </c>
      <c r="H18" s="9"/>
      <c r="I18" s="9">
        <f t="shared" ref="I18:I19" si="2">PRODUCT(E18:H18)</f>
        <v>82.992000000000004</v>
      </c>
      <c r="J18" s="4"/>
      <c r="K18" s="7"/>
      <c r="P18" s="12"/>
    </row>
    <row r="19" spans="1:16" x14ac:dyDescent="0.25">
      <c r="A19" s="6"/>
      <c r="B19" s="5"/>
      <c r="C19" s="8" t="s">
        <v>28</v>
      </c>
      <c r="D19" s="6"/>
      <c r="E19" s="9">
        <v>6</v>
      </c>
      <c r="F19" s="9">
        <v>4.4000000000000004</v>
      </c>
      <c r="G19" s="9">
        <v>3.4</v>
      </c>
      <c r="H19" s="9"/>
      <c r="I19" s="9">
        <f t="shared" si="2"/>
        <v>89.76</v>
      </c>
      <c r="J19" s="4"/>
      <c r="K19" s="4"/>
    </row>
    <row r="20" spans="1:16" x14ac:dyDescent="0.25">
      <c r="A20" s="6"/>
      <c r="B20" s="5"/>
      <c r="C20" s="24" t="s">
        <v>38</v>
      </c>
      <c r="D20" s="6"/>
      <c r="E20" s="9"/>
      <c r="F20" s="9"/>
      <c r="G20" s="9"/>
      <c r="H20" s="9"/>
      <c r="I20" s="10">
        <f>SUM(I18:I19)</f>
        <v>172.75200000000001</v>
      </c>
      <c r="J20" s="23">
        <v>81</v>
      </c>
      <c r="K20" s="11">
        <f>I20*J20</f>
        <v>13992.912</v>
      </c>
    </row>
    <row r="21" spans="1:16" ht="94.5" x14ac:dyDescent="0.25">
      <c r="A21" s="6">
        <v>4</v>
      </c>
      <c r="B21" s="5" t="s">
        <v>32</v>
      </c>
      <c r="C21" s="21" t="s">
        <v>37</v>
      </c>
      <c r="D21" s="6" t="s">
        <v>21</v>
      </c>
      <c r="E21" s="9"/>
      <c r="F21" s="9"/>
      <c r="G21" s="9"/>
      <c r="H21" s="9"/>
      <c r="I21" s="10"/>
      <c r="J21" s="9"/>
      <c r="K21" s="11"/>
    </row>
    <row r="22" spans="1:16" x14ac:dyDescent="0.25">
      <c r="A22" s="6"/>
      <c r="B22" s="5"/>
      <c r="C22" s="13" t="s">
        <v>33</v>
      </c>
      <c r="D22" s="6"/>
      <c r="E22" s="9">
        <v>1</v>
      </c>
      <c r="F22" s="9">
        <v>13.3</v>
      </c>
      <c r="G22" s="9">
        <v>2.9</v>
      </c>
      <c r="H22" s="9"/>
      <c r="I22" s="9">
        <f t="shared" ref="I22:I23" si="3">PRODUCT(E22:H22)</f>
        <v>38.57</v>
      </c>
      <c r="J22" s="4"/>
      <c r="K22" s="7"/>
      <c r="P22" s="12"/>
    </row>
    <row r="23" spans="1:16" x14ac:dyDescent="0.25">
      <c r="A23" s="6"/>
      <c r="B23" s="5"/>
      <c r="C23" s="8" t="s">
        <v>34</v>
      </c>
      <c r="D23" s="6"/>
      <c r="E23" s="9">
        <v>2</v>
      </c>
      <c r="F23" s="9">
        <v>4.4000000000000004</v>
      </c>
      <c r="G23" s="9">
        <v>3.4</v>
      </c>
      <c r="H23" s="9"/>
      <c r="I23" s="9">
        <f t="shared" si="3"/>
        <v>29.92</v>
      </c>
      <c r="J23" s="4"/>
      <c r="K23" s="4"/>
    </row>
    <row r="24" spans="1:16" x14ac:dyDescent="0.25">
      <c r="A24" s="6"/>
      <c r="B24" s="5"/>
      <c r="C24" s="8"/>
      <c r="D24" s="6"/>
      <c r="E24" s="9"/>
      <c r="F24" s="9"/>
      <c r="G24" s="9"/>
      <c r="H24" s="9"/>
      <c r="I24" s="10">
        <f>SUM(I22:I23)</f>
        <v>68.490000000000009</v>
      </c>
      <c r="J24" s="23">
        <v>81</v>
      </c>
      <c r="K24" s="11">
        <f>I24*J24</f>
        <v>5547.6900000000005</v>
      </c>
    </row>
    <row r="25" spans="1:16" ht="141.75" x14ac:dyDescent="0.25">
      <c r="A25" s="6">
        <v>5</v>
      </c>
      <c r="B25" s="5" t="s">
        <v>25</v>
      </c>
      <c r="C25" s="25" t="s">
        <v>39</v>
      </c>
      <c r="D25" s="6" t="s">
        <v>21</v>
      </c>
      <c r="E25" s="9"/>
      <c r="F25" s="9"/>
      <c r="G25" s="9"/>
      <c r="H25" s="9"/>
      <c r="I25" s="10"/>
      <c r="J25" s="9"/>
      <c r="K25" s="11"/>
    </row>
    <row r="26" spans="1:16" x14ac:dyDescent="0.25">
      <c r="A26" s="6"/>
      <c r="B26" s="5"/>
      <c r="C26" s="13" t="s">
        <v>29</v>
      </c>
      <c r="D26" s="6"/>
      <c r="E26" s="9">
        <v>1</v>
      </c>
      <c r="F26" s="9">
        <v>13.3</v>
      </c>
      <c r="G26" s="9">
        <v>0.5</v>
      </c>
      <c r="H26" s="9"/>
      <c r="I26" s="9">
        <f t="shared" ref="I26:I27" si="4">PRODUCT(E26:H26)</f>
        <v>6.65</v>
      </c>
      <c r="J26" s="4"/>
      <c r="K26" s="7"/>
      <c r="P26" s="12"/>
    </row>
    <row r="27" spans="1:16" x14ac:dyDescent="0.25">
      <c r="A27" s="6"/>
      <c r="B27" s="5"/>
      <c r="C27" s="13" t="s">
        <v>30</v>
      </c>
      <c r="D27" s="6"/>
      <c r="E27" s="9">
        <v>-3</v>
      </c>
      <c r="F27" s="9">
        <v>0.5</v>
      </c>
      <c r="G27" s="9">
        <v>0.5</v>
      </c>
      <c r="H27" s="9"/>
      <c r="I27" s="9">
        <f t="shared" si="4"/>
        <v>-0.75</v>
      </c>
      <c r="J27" s="4"/>
      <c r="K27" s="4"/>
    </row>
    <row r="28" spans="1:16" x14ac:dyDescent="0.25">
      <c r="A28" s="6"/>
      <c r="B28" s="5"/>
      <c r="C28" s="8"/>
      <c r="D28" s="6"/>
      <c r="E28" s="9"/>
      <c r="F28" s="9"/>
      <c r="G28" s="9"/>
      <c r="H28" s="9"/>
      <c r="I28" s="10">
        <f>SUM(I26:I27)</f>
        <v>5.9</v>
      </c>
      <c r="J28" s="23">
        <v>186.22</v>
      </c>
      <c r="K28" s="11">
        <f>I28*J28</f>
        <v>1098.6980000000001</v>
      </c>
    </row>
    <row r="29" spans="1:16" x14ac:dyDescent="0.25">
      <c r="A29" s="5"/>
      <c r="B29" s="6"/>
      <c r="C29" s="5" t="s">
        <v>8</v>
      </c>
      <c r="D29" s="6"/>
      <c r="E29" s="9"/>
      <c r="F29" s="9"/>
      <c r="G29" s="9"/>
      <c r="H29" s="9"/>
      <c r="I29" s="9"/>
      <c r="J29" s="15"/>
      <c r="K29" s="26">
        <f>SUM(K9:K28)</f>
        <v>79279.134993600019</v>
      </c>
    </row>
  </sheetData>
  <mergeCells count="15">
    <mergeCell ref="B6:C6"/>
    <mergeCell ref="J4:J5"/>
    <mergeCell ref="A3:K3"/>
    <mergeCell ref="A1:K1"/>
    <mergeCell ref="A2:K2"/>
    <mergeCell ref="K4:K5"/>
    <mergeCell ref="A4:A5"/>
    <mergeCell ref="B4:B5"/>
    <mergeCell ref="C4:C5"/>
    <mergeCell ref="I4:I5"/>
    <mergeCell ref="D4:D5"/>
    <mergeCell ref="F4:F5"/>
    <mergeCell ref="G4:G5"/>
    <mergeCell ref="H4:H5"/>
    <mergeCell ref="E4:E5"/>
  </mergeCell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abSelected="1" view="pageBreakPreview" zoomScale="86" zoomScaleNormal="78" zoomScaleSheetLayoutView="86" workbookViewId="0">
      <pane ySplit="6" topLeftCell="A7" activePane="bottomLeft" state="frozen"/>
      <selection pane="bottomLeft" activeCell="F8" sqref="F8"/>
    </sheetView>
  </sheetViews>
  <sheetFormatPr defaultRowHeight="15.75" x14ac:dyDescent="0.25"/>
  <cols>
    <col min="1" max="1" width="6.42578125" style="29" bestFit="1" customWidth="1"/>
    <col min="2" max="2" width="18.85546875" style="46" customWidth="1"/>
    <col min="3" max="3" width="43.28515625" style="31" customWidth="1"/>
    <col min="4" max="4" width="11.7109375" style="30" customWidth="1"/>
    <col min="5" max="5" width="7" style="30" customWidth="1"/>
    <col min="6" max="6" width="16.140625" style="29" customWidth="1"/>
    <col min="7" max="7" width="21.5703125" style="29" customWidth="1"/>
    <col min="8" max="8" width="33.85546875" style="29" customWidth="1"/>
    <col min="9" max="16384" width="9.140625" style="29"/>
  </cols>
  <sheetData>
    <row r="1" spans="1:13" s="28" customFormat="1" ht="23.25" x14ac:dyDescent="0.25">
      <c r="A1" s="80" t="s">
        <v>9</v>
      </c>
      <c r="B1" s="80"/>
      <c r="C1" s="80"/>
      <c r="D1" s="80"/>
      <c r="E1" s="80"/>
      <c r="F1" s="80"/>
      <c r="G1" s="81"/>
      <c r="H1" s="27"/>
      <c r="I1" s="29"/>
    </row>
    <row r="2" spans="1:13" s="28" customFormat="1" ht="21" x14ac:dyDescent="0.25">
      <c r="A2" s="82" t="s">
        <v>75</v>
      </c>
      <c r="B2" s="82"/>
      <c r="C2" s="82"/>
      <c r="D2" s="82"/>
      <c r="E2" s="82"/>
      <c r="F2" s="82"/>
      <c r="G2" s="83"/>
      <c r="H2" s="27"/>
    </row>
    <row r="3" spans="1:13" x14ac:dyDescent="0.25">
      <c r="H3" s="42"/>
    </row>
    <row r="4" spans="1:13" s="33" customFormat="1" ht="39" customHeight="1" x14ac:dyDescent="0.25">
      <c r="A4" s="78" t="s">
        <v>55</v>
      </c>
      <c r="B4" s="78"/>
      <c r="C4" s="78"/>
      <c r="D4" s="78"/>
      <c r="E4" s="78"/>
      <c r="F4" s="78"/>
      <c r="G4" s="79"/>
      <c r="H4" s="32"/>
    </row>
    <row r="5" spans="1:13" s="28" customFormat="1" ht="52.5" customHeight="1" x14ac:dyDescent="0.25">
      <c r="A5" s="73" t="s">
        <v>56</v>
      </c>
      <c r="B5" s="74"/>
      <c r="C5" s="74"/>
      <c r="D5" s="74"/>
      <c r="E5" s="74"/>
      <c r="F5" s="74"/>
      <c r="G5" s="74"/>
      <c r="H5" s="54"/>
    </row>
    <row r="6" spans="1:13" s="30" customFormat="1" ht="27.75" customHeight="1" x14ac:dyDescent="0.25">
      <c r="A6" s="34" t="s">
        <v>0</v>
      </c>
      <c r="B6" s="34" t="s">
        <v>1</v>
      </c>
      <c r="C6" s="34" t="s">
        <v>42</v>
      </c>
      <c r="D6" s="34" t="s">
        <v>76</v>
      </c>
      <c r="E6" s="34" t="s">
        <v>3</v>
      </c>
      <c r="F6" s="34" t="s">
        <v>4</v>
      </c>
      <c r="G6" s="50" t="s">
        <v>5</v>
      </c>
      <c r="H6" s="34" t="s">
        <v>72</v>
      </c>
    </row>
    <row r="7" spans="1:13" ht="63" x14ac:dyDescent="0.25">
      <c r="A7" s="35">
        <v>1</v>
      </c>
      <c r="B7" s="36" t="s">
        <v>44</v>
      </c>
      <c r="C7" s="76" t="s">
        <v>58</v>
      </c>
      <c r="D7" s="75">
        <v>9.9</v>
      </c>
      <c r="E7" s="56" t="s">
        <v>6</v>
      </c>
      <c r="F7" s="35"/>
      <c r="G7" s="51"/>
      <c r="H7" s="37"/>
    </row>
    <row r="8" spans="1:13" ht="110.25" x14ac:dyDescent="0.25">
      <c r="A8" s="35">
        <v>2</v>
      </c>
      <c r="B8" s="36" t="s">
        <v>60</v>
      </c>
      <c r="C8" s="76" t="s">
        <v>59</v>
      </c>
      <c r="D8" s="75">
        <v>9.9</v>
      </c>
      <c r="E8" s="56" t="s">
        <v>6</v>
      </c>
      <c r="F8" s="35"/>
      <c r="G8" s="51"/>
      <c r="H8" s="37"/>
      <c r="M8" s="38"/>
    </row>
    <row r="9" spans="1:13" ht="189" x14ac:dyDescent="0.25">
      <c r="A9" s="35">
        <v>3</v>
      </c>
      <c r="B9" s="48" t="s">
        <v>61</v>
      </c>
      <c r="C9" s="76" t="s">
        <v>62</v>
      </c>
      <c r="D9" s="75">
        <v>9.9</v>
      </c>
      <c r="E9" s="56" t="s">
        <v>6</v>
      </c>
      <c r="F9" s="35"/>
      <c r="G9" s="52"/>
      <c r="H9" s="44"/>
      <c r="I9" s="31"/>
    </row>
    <row r="10" spans="1:13" ht="157.5" x14ac:dyDescent="0.25">
      <c r="A10" s="35">
        <v>4</v>
      </c>
      <c r="B10" s="36" t="s">
        <v>43</v>
      </c>
      <c r="C10" s="76" t="s">
        <v>63</v>
      </c>
      <c r="D10" s="75">
        <v>55</v>
      </c>
      <c r="E10" s="56" t="s">
        <v>21</v>
      </c>
      <c r="F10" s="35"/>
      <c r="G10" s="52"/>
      <c r="H10" s="44"/>
    </row>
    <row r="11" spans="1:13" ht="126" x14ac:dyDescent="0.25">
      <c r="A11" s="35">
        <v>5</v>
      </c>
      <c r="B11" s="36" t="s">
        <v>64</v>
      </c>
      <c r="C11" s="76" t="s">
        <v>45</v>
      </c>
      <c r="D11" s="75">
        <v>500</v>
      </c>
      <c r="E11" s="56" t="s">
        <v>40</v>
      </c>
      <c r="F11" s="35"/>
      <c r="G11" s="52"/>
      <c r="H11" s="44"/>
    </row>
    <row r="12" spans="1:13" ht="126" x14ac:dyDescent="0.25">
      <c r="A12" s="35">
        <v>6</v>
      </c>
      <c r="B12" s="36" t="s">
        <v>46</v>
      </c>
      <c r="C12" s="76" t="s">
        <v>65</v>
      </c>
      <c r="D12" s="75">
        <v>55</v>
      </c>
      <c r="E12" s="56" t="s">
        <v>21</v>
      </c>
      <c r="F12" s="35"/>
      <c r="G12" s="52"/>
      <c r="H12" s="44"/>
      <c r="I12" s="39"/>
    </row>
    <row r="13" spans="1:13" ht="78.75" x14ac:dyDescent="0.25">
      <c r="A13" s="35">
        <v>7</v>
      </c>
      <c r="B13" s="36" t="s">
        <v>47</v>
      </c>
      <c r="C13" s="76" t="s">
        <v>66</v>
      </c>
      <c r="D13" s="75">
        <v>100</v>
      </c>
      <c r="E13" s="56" t="s">
        <v>21</v>
      </c>
      <c r="F13" s="35"/>
      <c r="G13" s="52"/>
      <c r="H13" s="44"/>
    </row>
    <row r="14" spans="1:13" ht="283.5" x14ac:dyDescent="0.25">
      <c r="A14" s="35">
        <v>8</v>
      </c>
      <c r="B14" s="36" t="s">
        <v>48</v>
      </c>
      <c r="C14" s="76" t="s">
        <v>67</v>
      </c>
      <c r="D14" s="75">
        <v>40</v>
      </c>
      <c r="E14" s="56" t="s">
        <v>41</v>
      </c>
      <c r="F14" s="35"/>
      <c r="G14" s="52"/>
      <c r="H14" s="44"/>
    </row>
    <row r="15" spans="1:13" ht="236.25" x14ac:dyDescent="0.25">
      <c r="A15" s="35">
        <f>A14+1</f>
        <v>9</v>
      </c>
      <c r="B15" s="36" t="s">
        <v>68</v>
      </c>
      <c r="C15" s="76" t="s">
        <v>69</v>
      </c>
      <c r="D15" s="75">
        <v>225</v>
      </c>
      <c r="E15" s="56" t="s">
        <v>41</v>
      </c>
      <c r="F15" s="35"/>
      <c r="G15" s="52"/>
      <c r="H15" s="44"/>
    </row>
    <row r="16" spans="1:13" ht="189" x14ac:dyDescent="0.25">
      <c r="A16" s="35">
        <v>11</v>
      </c>
      <c r="B16" s="36" t="s">
        <v>49</v>
      </c>
      <c r="C16" s="76" t="s">
        <v>57</v>
      </c>
      <c r="D16" s="75">
        <v>50</v>
      </c>
      <c r="E16" s="56" t="s">
        <v>21</v>
      </c>
      <c r="F16" s="35"/>
      <c r="G16" s="52"/>
      <c r="H16" s="44"/>
    </row>
    <row r="17" spans="1:8" ht="204.75" x14ac:dyDescent="0.25">
      <c r="A17" s="35">
        <v>12</v>
      </c>
      <c r="B17" s="36" t="s">
        <v>50</v>
      </c>
      <c r="C17" s="76" t="s">
        <v>70</v>
      </c>
      <c r="D17" s="75">
        <v>100</v>
      </c>
      <c r="E17" s="56" t="s">
        <v>41</v>
      </c>
      <c r="F17" s="35"/>
      <c r="G17" s="52"/>
      <c r="H17" s="44"/>
    </row>
    <row r="18" spans="1:8" ht="78.75" x14ac:dyDescent="0.25">
      <c r="A18" s="35">
        <f>A17+1</f>
        <v>13</v>
      </c>
      <c r="B18" s="36" t="s">
        <v>54</v>
      </c>
      <c r="C18" s="77" t="s">
        <v>71</v>
      </c>
      <c r="D18" s="75">
        <v>50</v>
      </c>
      <c r="E18" s="56" t="s">
        <v>41</v>
      </c>
      <c r="F18" s="35"/>
      <c r="G18" s="52"/>
      <c r="H18" s="44"/>
    </row>
    <row r="19" spans="1:8" ht="204.75" x14ac:dyDescent="0.25">
      <c r="A19" s="35">
        <f>A18+1</f>
        <v>14</v>
      </c>
      <c r="B19" s="49" t="s">
        <v>74</v>
      </c>
      <c r="C19" s="77" t="s">
        <v>73</v>
      </c>
      <c r="D19" s="75">
        <v>1</v>
      </c>
      <c r="E19" s="56" t="s">
        <v>6</v>
      </c>
      <c r="F19" s="35"/>
      <c r="G19" s="52"/>
      <c r="H19" s="44"/>
    </row>
    <row r="20" spans="1:8" ht="24.95" customHeight="1" x14ac:dyDescent="0.25">
      <c r="A20" s="40"/>
      <c r="B20" s="72" t="s">
        <v>51</v>
      </c>
      <c r="C20" s="72"/>
      <c r="D20" s="41"/>
      <c r="E20" s="41"/>
      <c r="F20" s="41"/>
      <c r="G20" s="53"/>
      <c r="H20" s="45"/>
    </row>
    <row r="21" spans="1:8" ht="24.95" customHeight="1" x14ac:dyDescent="0.25">
      <c r="A21" s="36"/>
      <c r="B21" s="70" t="s">
        <v>52</v>
      </c>
      <c r="C21" s="70"/>
      <c r="D21" s="56"/>
      <c r="E21" s="56"/>
      <c r="F21" s="35"/>
      <c r="G21" s="52"/>
      <c r="H21" s="44"/>
    </row>
    <row r="22" spans="1:8" ht="24.95" customHeight="1" x14ac:dyDescent="0.25">
      <c r="A22" s="36"/>
      <c r="B22" s="71" t="s">
        <v>53</v>
      </c>
      <c r="C22" s="71"/>
      <c r="D22" s="41"/>
      <c r="E22" s="41"/>
      <c r="F22" s="41"/>
      <c r="G22" s="53"/>
      <c r="H22" s="45"/>
    </row>
    <row r="23" spans="1:8" x14ac:dyDescent="0.25">
      <c r="A23" s="42"/>
      <c r="B23" s="47"/>
      <c r="C23" s="43"/>
      <c r="D23" s="62"/>
      <c r="E23" s="63"/>
      <c r="F23" s="63"/>
      <c r="G23" s="63"/>
      <c r="H23" s="55"/>
    </row>
    <row r="24" spans="1:8" x14ac:dyDescent="0.25">
      <c r="A24" s="42"/>
      <c r="B24" s="47"/>
      <c r="C24" s="43"/>
      <c r="D24" s="64"/>
      <c r="E24" s="65"/>
      <c r="F24" s="65"/>
      <c r="G24" s="65"/>
      <c r="H24" s="55"/>
    </row>
    <row r="25" spans="1:8" x14ac:dyDescent="0.25">
      <c r="A25" s="42"/>
      <c r="B25" s="47"/>
      <c r="C25" s="43"/>
      <c r="D25" s="64"/>
      <c r="E25" s="65"/>
      <c r="F25" s="65"/>
      <c r="G25" s="65"/>
      <c r="H25" s="55"/>
    </row>
    <row r="26" spans="1:8" x14ac:dyDescent="0.25">
      <c r="A26" s="42"/>
      <c r="B26" s="47"/>
      <c r="C26" s="43"/>
      <c r="D26" s="66"/>
      <c r="E26" s="67"/>
      <c r="F26" s="67"/>
      <c r="G26" s="67"/>
      <c r="H26" s="55"/>
    </row>
    <row r="27" spans="1:8" x14ac:dyDescent="0.25">
      <c r="A27" s="42"/>
      <c r="B27" s="47"/>
      <c r="C27" s="43"/>
      <c r="D27" s="68" t="s">
        <v>77</v>
      </c>
      <c r="E27" s="69"/>
      <c r="F27" s="69"/>
      <c r="G27" s="69"/>
      <c r="H27" s="47"/>
    </row>
  </sheetData>
  <mergeCells count="9">
    <mergeCell ref="D23:G26"/>
    <mergeCell ref="D27:G27"/>
    <mergeCell ref="A1:G1"/>
    <mergeCell ref="A2:G2"/>
    <mergeCell ref="A4:G4"/>
    <mergeCell ref="B21:C21"/>
    <mergeCell ref="B22:C22"/>
    <mergeCell ref="B20:C20"/>
    <mergeCell ref="A5:G5"/>
  </mergeCells>
  <pageMargins left="0.70866141732283472" right="0.70866141732283472" top="0.74803149606299213" bottom="0.74803149606299213"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RABILL-01</vt:lpstr>
      <vt:lpstr>TENDER</vt:lpstr>
      <vt:lpstr>'RABILL-01'!Print_Area</vt:lpstr>
      <vt:lpstr>TENDER!Print_Titles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Junior Engr</dc:creator>
  <cp:lastModifiedBy>Engr Dept</cp:lastModifiedBy>
  <cp:lastPrinted>2022-04-11T03:32:27Z</cp:lastPrinted>
  <dcterms:created xsi:type="dcterms:W3CDTF">2019-10-12T10:19:06Z</dcterms:created>
  <dcterms:modified xsi:type="dcterms:W3CDTF">2023-09-04T09:30:10Z</dcterms:modified>
</cp:coreProperties>
</file>